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raziano.pagliarini\Desktop\ARPAL\Bilancio_Ragioneria\Bilancio\Bilancio_2025_2027\Amministrazione trasparente\"/>
    </mc:Choice>
  </mc:AlternateContent>
  <xr:revisionPtr revIDLastSave="0" documentId="13_ncr:1_{0490A3C1-E102-43A3-A319-5DA339EC2A3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5" sheetId="1" r:id="rId1"/>
    <sheet name="2026" sheetId="2" r:id="rId2"/>
    <sheet name="20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f4CD5GwnYG046rlujHjDbI/emY0NRPNHdF6EA3KAHE="/>
    </ext>
  </extLst>
</workbook>
</file>

<file path=xl/calcChain.xml><?xml version="1.0" encoding="utf-8"?>
<calcChain xmlns="http://schemas.openxmlformats.org/spreadsheetml/2006/main">
  <c r="L55" i="3" l="1"/>
  <c r="K55" i="3"/>
  <c r="H55" i="3"/>
  <c r="G55" i="3"/>
  <c r="F55" i="3"/>
  <c r="E55" i="3"/>
  <c r="D55" i="3"/>
  <c r="C55" i="3"/>
  <c r="J55" i="3" s="1"/>
  <c r="L54" i="3"/>
  <c r="K54" i="3"/>
  <c r="J54" i="3"/>
  <c r="L53" i="3"/>
  <c r="K53" i="3"/>
  <c r="J53" i="3"/>
  <c r="K46" i="3"/>
  <c r="J46" i="3"/>
  <c r="K45" i="3"/>
  <c r="J45" i="3"/>
  <c r="K44" i="3"/>
  <c r="J44" i="3"/>
  <c r="K43" i="3"/>
  <c r="J43" i="3"/>
  <c r="K42" i="3"/>
  <c r="J42" i="3"/>
  <c r="L41" i="3"/>
  <c r="K41" i="3"/>
  <c r="J41" i="3"/>
  <c r="L38" i="3"/>
  <c r="K38" i="3"/>
  <c r="J38" i="3"/>
  <c r="L37" i="3"/>
  <c r="K37" i="3"/>
  <c r="J37" i="3"/>
  <c r="L36" i="3"/>
  <c r="K36" i="3"/>
  <c r="J36" i="3"/>
  <c r="L35" i="3"/>
  <c r="K35" i="3"/>
  <c r="J35" i="3"/>
  <c r="L34" i="3"/>
  <c r="K34" i="3"/>
  <c r="J34" i="3"/>
  <c r="H31" i="3"/>
  <c r="L31" i="3" s="1"/>
  <c r="G31" i="3"/>
  <c r="K31" i="3" s="1"/>
  <c r="F31" i="3"/>
  <c r="J31" i="3" s="1"/>
  <c r="L30" i="3"/>
  <c r="K30" i="3"/>
  <c r="J30" i="3"/>
  <c r="L29" i="3"/>
  <c r="K29" i="3"/>
  <c r="J29" i="3"/>
  <c r="L28" i="3"/>
  <c r="K28" i="3"/>
  <c r="J28" i="3"/>
  <c r="L27" i="3"/>
  <c r="K27" i="3"/>
  <c r="J27" i="3"/>
  <c r="L26" i="3"/>
  <c r="K26" i="3"/>
  <c r="J26" i="3"/>
  <c r="I23" i="3"/>
  <c r="I57" i="3" s="1"/>
  <c r="H23" i="3"/>
  <c r="H57" i="3" s="1"/>
  <c r="G23" i="3"/>
  <c r="G57" i="3" s="1"/>
  <c r="F23" i="3"/>
  <c r="F57" i="3" s="1"/>
  <c r="E23" i="3"/>
  <c r="L23" i="3" s="1"/>
  <c r="D23" i="3"/>
  <c r="K23" i="3" s="1"/>
  <c r="C23" i="3"/>
  <c r="J23" i="3" s="1"/>
  <c r="L22" i="3"/>
  <c r="K22" i="3"/>
  <c r="J22" i="3"/>
  <c r="L21" i="3"/>
  <c r="K21" i="3"/>
  <c r="J21" i="3"/>
  <c r="L20" i="3"/>
  <c r="K20" i="3"/>
  <c r="J20" i="3"/>
  <c r="L19" i="3"/>
  <c r="K19" i="3"/>
  <c r="J19" i="3"/>
  <c r="L18" i="3"/>
  <c r="K18" i="3"/>
  <c r="J18" i="3"/>
  <c r="L17" i="3"/>
  <c r="K17" i="3"/>
  <c r="J17" i="3"/>
  <c r="L16" i="3"/>
  <c r="K16" i="3"/>
  <c r="J16" i="3"/>
  <c r="L15" i="3"/>
  <c r="K15" i="3"/>
  <c r="J15" i="3"/>
  <c r="L14" i="3"/>
  <c r="K14" i="3"/>
  <c r="J14" i="3"/>
  <c r="L13" i="3"/>
  <c r="K13" i="3"/>
  <c r="J13" i="3"/>
  <c r="H55" i="2"/>
  <c r="G55" i="2"/>
  <c r="F55" i="2"/>
  <c r="J55" i="2" s="1"/>
  <c r="E55" i="2"/>
  <c r="L55" i="2" s="1"/>
  <c r="D55" i="2"/>
  <c r="K55" i="2" s="1"/>
  <c r="C55" i="2"/>
  <c r="L54" i="2"/>
  <c r="K54" i="2"/>
  <c r="J54" i="2"/>
  <c r="L53" i="2"/>
  <c r="K53" i="2"/>
  <c r="J53" i="2"/>
  <c r="K46" i="2"/>
  <c r="J46" i="2"/>
  <c r="K45" i="2"/>
  <c r="J45" i="2"/>
  <c r="K44" i="2"/>
  <c r="J44" i="2"/>
  <c r="K43" i="2"/>
  <c r="J43" i="2"/>
  <c r="K42" i="2"/>
  <c r="J42" i="2"/>
  <c r="L41" i="2"/>
  <c r="K41" i="2"/>
  <c r="J41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1" i="2"/>
  <c r="H31" i="2"/>
  <c r="G31" i="2"/>
  <c r="K31" i="2" s="1"/>
  <c r="F31" i="2"/>
  <c r="J31" i="2" s="1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I23" i="2"/>
  <c r="I57" i="2" s="1"/>
  <c r="H23" i="2"/>
  <c r="H57" i="2" s="1"/>
  <c r="G23" i="2"/>
  <c r="G57" i="2" s="1"/>
  <c r="F23" i="2"/>
  <c r="F57" i="2" s="1"/>
  <c r="E23" i="2"/>
  <c r="E57" i="2" s="1"/>
  <c r="D23" i="2"/>
  <c r="D57" i="2" s="1"/>
  <c r="C23" i="2"/>
  <c r="C57" i="2" s="1"/>
  <c r="J57" i="2" s="1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K55" i="1"/>
  <c r="H55" i="1"/>
  <c r="G55" i="1"/>
  <c r="F55" i="1"/>
  <c r="E55" i="1"/>
  <c r="L55" i="1" s="1"/>
  <c r="D55" i="1"/>
  <c r="C55" i="1"/>
  <c r="J55" i="1" s="1"/>
  <c r="L54" i="1"/>
  <c r="K54" i="1"/>
  <c r="J54" i="1"/>
  <c r="L53" i="1"/>
  <c r="K53" i="1"/>
  <c r="J53" i="1"/>
  <c r="K46" i="1"/>
  <c r="J46" i="1"/>
  <c r="K45" i="1"/>
  <c r="J45" i="1"/>
  <c r="K44" i="1"/>
  <c r="J44" i="1"/>
  <c r="K43" i="1"/>
  <c r="J43" i="1"/>
  <c r="K42" i="1"/>
  <c r="J42" i="1"/>
  <c r="L41" i="1"/>
  <c r="K41" i="1"/>
  <c r="J41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H31" i="1"/>
  <c r="L31" i="1" s="1"/>
  <c r="G31" i="1"/>
  <c r="K31" i="1" s="1"/>
  <c r="F31" i="1"/>
  <c r="J31" i="1" s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3" i="1"/>
  <c r="I57" i="1" s="1"/>
  <c r="H23" i="1"/>
  <c r="G23" i="1"/>
  <c r="G57" i="1" s="1"/>
  <c r="F23" i="1"/>
  <c r="E23" i="1"/>
  <c r="L23" i="1" s="1"/>
  <c r="D23" i="1"/>
  <c r="K23" i="1" s="1"/>
  <c r="C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K57" i="2" l="1"/>
  <c r="J23" i="2"/>
  <c r="K23" i="2"/>
  <c r="L23" i="2"/>
  <c r="L57" i="2" s="1"/>
  <c r="H57" i="1"/>
  <c r="F57" i="1"/>
  <c r="L57" i="1"/>
  <c r="J23" i="1"/>
  <c r="L57" i="3"/>
  <c r="C57" i="1"/>
  <c r="C57" i="3"/>
  <c r="J57" i="3" s="1"/>
  <c r="D57" i="1"/>
  <c r="K57" i="1" s="1"/>
  <c r="D57" i="3"/>
  <c r="K57" i="3" s="1"/>
  <c r="E57" i="1"/>
  <c r="E57" i="3"/>
  <c r="J57" i="1" l="1"/>
</calcChain>
</file>

<file path=xl/sharedStrings.xml><?xml version="1.0" encoding="utf-8"?>
<sst xmlns="http://schemas.openxmlformats.org/spreadsheetml/2006/main" count="189" uniqueCount="58">
  <si>
    <t>ARPAL UMBRIA</t>
  </si>
  <si>
    <t>Prospetto di cui all'art. 8 comma 1, del Decreto Legge 24 aprile 2014, n.66</t>
  </si>
  <si>
    <t>SPESE</t>
  </si>
  <si>
    <t xml:space="preserve">TITOLI E MACOAGGREGATI DI SPESA/ MISSIONI </t>
  </si>
  <si>
    <t>1.00</t>
  </si>
  <si>
    <t>9.99</t>
  </si>
  <si>
    <t>Ripiano disavanzo</t>
  </si>
  <si>
    <t>Totale generale delle spese</t>
  </si>
  <si>
    <t>DIREZIONE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</si>
  <si>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</si>
  <si>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</si>
  <si>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</si>
  <si>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</si>
  <si>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</si>
  <si>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</si>
  <si>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</si>
  <si>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</si>
  <si>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</si>
  <si>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</si>
  <si>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</si>
  <si>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</si>
  <si>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in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</si>
  <si>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</si>
  <si>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</si>
  <si>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</si>
  <si>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</si>
  <si>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</si>
  <si>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</si>
  <si>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</si>
  <si>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</si>
  <si>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</si>
  <si>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</si>
  <si>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in conto capitale per incremento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</si>
  <si>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</si>
  <si>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</si>
  <si>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</si>
  <si>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</si>
  <si>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</si>
  <si>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</si>
  <si>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</si>
  <si>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</si>
  <si>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</si>
  <si>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</si>
  <si>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</si>
  <si>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</si>
  <si>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</si>
  <si>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</si>
  <si>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</si>
  <si>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</si>
  <si>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</si>
  <si>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</si>
  <si>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</si>
  <si>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</si>
  <si>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ANNO 2025</t>
  </si>
  <si>
    <t>DATI PREVISIONALI ANNO 2026</t>
  </si>
  <si>
    <t>BILANCIO DI PREVISIONE 2025-2027</t>
  </si>
  <si>
    <t>DATI PREVISIONALI ANNO 2027</t>
  </si>
  <si>
    <t>BILANCIO E RAGIONERIA, RISORSE UMANE E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</si>
</sst>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.00\ _€_-;\-* #,##0.00\ _€_-;_-* &quot;-&quot;??\ _€_-;_-@"/>
  </numFmts>
  <fonts count="6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5" fillId="0" borderId="5" xfId="0" applyNumberFormat="1" applyFont="1" applyBorder="1"/>
    <xf numFmtId="164" fontId="5" fillId="0" borderId="0" xfId="0" applyNumberFormat="1" applyFont="1"/>
    <xf numFmtId="164" fontId="5" fillId="0" borderId="5" xfId="0" applyNumberFormat="1" applyFont="1" applyBorder="1" applyAlignment="1">
      <alignment wrapText="1"/>
    </xf>
    <xf numFmtId="164" fontId="5" fillId="0" borderId="14" xfId="0" applyNumberFormat="1" applyFont="1" applyBorder="1"/>
    <xf numFmtId="0" fontId="5" fillId="0" borderId="5" xfId="0" applyFont="1" applyBorder="1"/>
    <xf numFmtId="0" fontId="5" fillId="0" borderId="15" xfId="0" applyFont="1" applyBorder="1"/>
    <xf numFmtId="164" fontId="5" fillId="2" borderId="16" xfId="0" applyNumberFormat="1" applyFont="1" applyFill="1" applyBorder="1"/>
    <xf numFmtId="164" fontId="5" fillId="2" borderId="15" xfId="0" applyNumberFormat="1" applyFont="1" applyFill="1" applyBorder="1"/>
    <xf numFmtId="164" fontId="5" fillId="2" borderId="17" xfId="0" applyNumberFormat="1" applyFont="1" applyFill="1" applyBorder="1"/>
    <xf numFmtId="164" fontId="5" fillId="0" borderId="9" xfId="0" applyNumberFormat="1" applyFont="1" applyBorder="1"/>
    <xf numFmtId="164" fontId="5" fillId="0" borderId="15" xfId="0" applyNumberFormat="1" applyFont="1" applyBorder="1"/>
    <xf numFmtId="0" fontId="2" fillId="0" borderId="14" xfId="0" applyFont="1" applyBorder="1"/>
    <xf numFmtId="0" fontId="5" fillId="0" borderId="14" xfId="0" applyFont="1" applyBorder="1"/>
    <xf numFmtId="164" fontId="5" fillId="0" borderId="15" xfId="0" applyNumberFormat="1" applyFont="1" applyBorder="1" applyAlignment="1">
      <alignment vertical="top"/>
    </xf>
    <xf numFmtId="164" fontId="5" fillId="0" borderId="15" xfId="0" applyNumberFormat="1" applyFont="1" applyBorder="1" applyAlignment="1">
      <alignment horizontal="right" vertical="top"/>
    </xf>
    <xf numFmtId="164" fontId="2" fillId="0" borderId="15" xfId="0" applyNumberFormat="1" applyFont="1" applyBorder="1"/>
    <xf numFmtId="164" fontId="2" fillId="0" borderId="9" xfId="0" applyNumberFormat="1" applyFont="1" applyBorder="1"/>
    <xf numFmtId="0" fontId="2" fillId="0" borderId="0" xfId="0" applyFont="1"/>
    <xf numFmtId="0" fontId="2" fillId="0" borderId="14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0" xfId="0" applyFont="1" applyBorder="1"/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Alignment="1">
      <alignment vertical="top"/>
    </xf>
    <xf numFmtId="165" fontId="5" fillId="0" borderId="0" xfId="0" applyNumberFormat="1" applyFont="1"/>
    <xf numFmtId="0" fontId="5" fillId="2" borderId="18" xfId="0" applyFont="1" applyFill="1" applyBorder="1"/>
    <xf numFmtId="0" fontId="5" fillId="2" borderId="15" xfId="0" applyFont="1" applyFill="1" applyBorder="1"/>
    <xf numFmtId="0" fontId="5" fillId="2" borderId="19" xfId="0" applyFont="1" applyFill="1" applyBorder="1"/>
    <xf numFmtId="164" fontId="5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164" fontId="4" fillId="0" borderId="3" xfId="0" applyNumberFormat="1" applyFont="1" applyBorder="1" applyAlignment="1">
      <alignment horizontal="center"/>
    </xf>
    <xf numFmtId="0" fontId="3" fillId="0" borderId="3" xfId="0" applyFont="1" applyBorder="1"/>
    <xf numFmtId="164" fontId="2" fillId="0" borderId="5" xfId="0" applyNumberFormat="1" applyFont="1" applyBorder="1" applyAlignment="1">
      <alignment horizontal="center" wrapText="1"/>
    </xf>
    <xf numFmtId="0" fontId="3" fillId="0" borderId="10" xfId="0" applyFont="1" applyBorder="1"/>
    <xf numFmtId="164" fontId="4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64" fontId="4" fillId="0" borderId="9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xSplit="2" topLeftCell="C1" activePane="topRight" state="frozen"/>
      <selection pane="topRight" activeCell="C8" sqref="C8:E8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5703125" customWidth="1"/>
    <col min="8" max="8" width="14.28515625" customWidth="1"/>
    <col min="9" max="9" width="17.5703125" customWidth="1"/>
    <col min="10" max="10" width="16.85546875" customWidth="1"/>
    <col min="11" max="11" width="15.140625" customWidth="1"/>
    <col min="12" max="12" width="16.85546875" customWidth="1"/>
    <col min="13" max="26" width="8.7109375" customWidth="1"/>
  </cols>
  <sheetData>
    <row r="1" spans="1:26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 t="s">
        <v>53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4" t="s">
        <v>3</v>
      </c>
      <c r="B7" s="35"/>
      <c r="C7" s="38" t="s">
        <v>4</v>
      </c>
      <c r="D7" s="39"/>
      <c r="E7" s="33"/>
      <c r="F7" s="38" t="s">
        <v>5</v>
      </c>
      <c r="G7" s="39"/>
      <c r="H7" s="33"/>
      <c r="I7" s="40" t="s">
        <v>6</v>
      </c>
      <c r="J7" s="42" t="s">
        <v>7</v>
      </c>
      <c r="K7" s="43"/>
      <c r="L7" s="35"/>
    </row>
    <row r="8" spans="1:26" ht="31.5" customHeight="1" x14ac:dyDescent="0.25">
      <c r="A8" s="36"/>
      <c r="B8" s="37"/>
      <c r="C8" s="47" t="s">
        <v>57</v>
      </c>
      <c r="D8" s="39"/>
      <c r="E8" s="33"/>
      <c r="F8" s="48" t="s">
        <v>8</v>
      </c>
      <c r="G8" s="39"/>
      <c r="H8" s="33"/>
      <c r="I8" s="41"/>
      <c r="J8" s="44"/>
      <c r="K8" s="45"/>
      <c r="L8" s="46"/>
    </row>
    <row r="9" spans="1:26" x14ac:dyDescent="0.25">
      <c r="A9" s="36"/>
      <c r="B9" s="37"/>
      <c r="C9" s="32" t="s">
        <v>9</v>
      </c>
      <c r="D9" s="33"/>
      <c r="E9" s="2" t="s">
        <v>10</v>
      </c>
      <c r="F9" s="32" t="s">
        <v>9</v>
      </c>
      <c r="G9" s="33"/>
      <c r="H9" s="2" t="s">
        <v>10</v>
      </c>
      <c r="I9" s="2" t="s">
        <v>9</v>
      </c>
      <c r="J9" s="32" t="s">
        <v>9</v>
      </c>
      <c r="K9" s="33"/>
      <c r="L9" s="2" t="s">
        <v>10</v>
      </c>
    </row>
    <row r="10" spans="1:26" ht="60" x14ac:dyDescent="0.25">
      <c r="A10" s="36"/>
      <c r="B10" s="3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6"/>
      <c r="B11" s="7" t="s">
        <v>12</v>
      </c>
      <c r="C11" s="8"/>
      <c r="D11" s="9"/>
      <c r="E11" s="9"/>
      <c r="F11" s="8"/>
      <c r="G11" s="9"/>
      <c r="H11" s="9"/>
      <c r="I11" s="10"/>
      <c r="J11" s="11"/>
      <c r="K11" s="11">
        <v>0</v>
      </c>
      <c r="L11" s="12">
        <v>0</v>
      </c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6818885.54</v>
      </c>
      <c r="D13" s="15">
        <v>0</v>
      </c>
      <c r="E13" s="15">
        <v>6574329.2699999996</v>
      </c>
      <c r="F13" s="15">
        <v>4931193.62</v>
      </c>
      <c r="G13" s="15">
        <v>0</v>
      </c>
      <c r="H13" s="16">
        <v>5525836.1599999992</v>
      </c>
      <c r="I13" s="15">
        <v>0</v>
      </c>
      <c r="J13" s="11">
        <f t="shared" ref="J13:L13" si="0">C13+F13</f>
        <v>11750079.16</v>
      </c>
      <c r="K13" s="11">
        <f t="shared" si="0"/>
        <v>0</v>
      </c>
      <c r="L13" s="12">
        <f t="shared" si="0"/>
        <v>12100165.43</v>
      </c>
    </row>
    <row r="14" spans="1:26" x14ac:dyDescent="0.25">
      <c r="A14" s="14">
        <v>102</v>
      </c>
      <c r="B14" s="14" t="s">
        <v>15</v>
      </c>
      <c r="C14" s="15">
        <v>450264.54000000004</v>
      </c>
      <c r="D14" s="15">
        <v>0</v>
      </c>
      <c r="E14" s="15">
        <v>369889.1</v>
      </c>
      <c r="F14" s="15">
        <v>332796.34999999998</v>
      </c>
      <c r="G14" s="15">
        <v>0</v>
      </c>
      <c r="H14" s="16">
        <v>388463.35999999999</v>
      </c>
      <c r="I14" s="15">
        <v>0</v>
      </c>
      <c r="J14" s="11">
        <f t="shared" ref="J14:L14" si="1">C14+F14</f>
        <v>783060.89</v>
      </c>
      <c r="K14" s="11">
        <f t="shared" si="1"/>
        <v>0</v>
      </c>
      <c r="L14" s="12">
        <f t="shared" si="1"/>
        <v>758352.46</v>
      </c>
    </row>
    <row r="15" spans="1:26" x14ac:dyDescent="0.25">
      <c r="A15" s="14">
        <v>103</v>
      </c>
      <c r="B15" s="14" t="s">
        <v>16</v>
      </c>
      <c r="C15" s="15">
        <v>92500</v>
      </c>
      <c r="D15" s="15">
        <v>0</v>
      </c>
      <c r="E15" s="15">
        <v>97481.239999999991</v>
      </c>
      <c r="F15" s="15">
        <v>1287003.1600000004</v>
      </c>
      <c r="G15" s="15">
        <v>166952.76</v>
      </c>
      <c r="H15" s="15">
        <v>1694716.8099999998</v>
      </c>
      <c r="I15" s="15">
        <v>0</v>
      </c>
      <c r="J15" s="11">
        <f t="shared" ref="J15:L15" si="2">C15+F15</f>
        <v>1379503.1600000004</v>
      </c>
      <c r="K15" s="11">
        <f t="shared" si="2"/>
        <v>166952.76</v>
      </c>
      <c r="L15" s="12">
        <f t="shared" si="2"/>
        <v>1792198.0499999998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>
        <v>0</v>
      </c>
      <c r="F16" s="15">
        <v>109014.25</v>
      </c>
      <c r="G16" s="15">
        <v>0</v>
      </c>
      <c r="H16" s="15">
        <v>11378640.440000001</v>
      </c>
      <c r="I16" s="15">
        <v>0</v>
      </c>
      <c r="J16" s="11">
        <f t="shared" ref="J16:L16" si="3">C16+F16</f>
        <v>109014.25</v>
      </c>
      <c r="K16" s="11">
        <f t="shared" si="3"/>
        <v>0</v>
      </c>
      <c r="L16" s="12">
        <f t="shared" si="3"/>
        <v>11378640.440000001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>
        <v>0</v>
      </c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150000</v>
      </c>
      <c r="D21" s="15">
        <v>0</v>
      </c>
      <c r="E21" s="15">
        <v>36242.31</v>
      </c>
      <c r="F21" s="15">
        <v>0</v>
      </c>
      <c r="G21" s="15">
        <v>0</v>
      </c>
      <c r="H21" s="15">
        <v>0</v>
      </c>
      <c r="I21" s="15">
        <v>0</v>
      </c>
      <c r="J21" s="11">
        <f t="shared" ref="J21:L21" si="8">C21+F21</f>
        <v>150000</v>
      </c>
      <c r="K21" s="11">
        <f t="shared" si="8"/>
        <v>0</v>
      </c>
      <c r="L21" s="12">
        <f t="shared" si="8"/>
        <v>36242.31</v>
      </c>
    </row>
    <row r="22" spans="1:26" ht="15.75" customHeight="1" x14ac:dyDescent="0.25">
      <c r="A22" s="14">
        <v>110</v>
      </c>
      <c r="B22" s="14" t="s">
        <v>23</v>
      </c>
      <c r="C22" s="15">
        <v>1770252.57</v>
      </c>
      <c r="D22" s="15">
        <v>0</v>
      </c>
      <c r="E22" s="15">
        <v>5136976.8</v>
      </c>
      <c r="F22" s="15">
        <v>39000</v>
      </c>
      <c r="G22" s="15">
        <v>0</v>
      </c>
      <c r="H22" s="15">
        <v>27331.49</v>
      </c>
      <c r="I22" s="15">
        <v>0</v>
      </c>
      <c r="J22" s="11">
        <f t="shared" ref="J22:L22" si="9">C22+F22</f>
        <v>1809252.57</v>
      </c>
      <c r="K22" s="11">
        <f t="shared" si="9"/>
        <v>0</v>
      </c>
      <c r="L22" s="12">
        <f t="shared" si="9"/>
        <v>5164308.29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9281902.6500000004</v>
      </c>
      <c r="D23" s="17">
        <f t="shared" si="10"/>
        <v>0</v>
      </c>
      <c r="E23" s="17">
        <f t="shared" si="10"/>
        <v>12214918.719999999</v>
      </c>
      <c r="F23" s="17">
        <f t="shared" si="10"/>
        <v>6699007.3799999999</v>
      </c>
      <c r="G23" s="17">
        <f t="shared" si="10"/>
        <v>166952.76</v>
      </c>
      <c r="H23" s="17">
        <f t="shared" si="10"/>
        <v>19014988.259999998</v>
      </c>
      <c r="I23" s="17">
        <f t="shared" si="10"/>
        <v>0</v>
      </c>
      <c r="J23" s="18">
        <f t="shared" ref="J23:L23" si="11">C23+F23</f>
        <v>15980910.030000001</v>
      </c>
      <c r="K23" s="18">
        <f t="shared" si="11"/>
        <v>166952.76</v>
      </c>
      <c r="L23" s="17">
        <f t="shared" si="11"/>
        <v>31229906.979999997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572826.74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572826.74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572826.74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572826.74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5971466.0999999996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5971466.0999999996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92750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92750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6064216.0999999996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8">
        <f t="shared" ref="J55:L55" si="33">C55+F55</f>
        <v>7657500</v>
      </c>
      <c r="K55" s="18">
        <f t="shared" si="33"/>
        <v>0</v>
      </c>
      <c r="L55" s="17">
        <f t="shared" si="33"/>
        <v>6064216.0999999996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16939402.649999999</v>
      </c>
      <c r="D57" s="25">
        <f t="shared" si="34"/>
        <v>0</v>
      </c>
      <c r="E57" s="25">
        <f t="shared" si="34"/>
        <v>18279134.82</v>
      </c>
      <c r="F57" s="25">
        <f t="shared" si="34"/>
        <v>6699007.3799999999</v>
      </c>
      <c r="G57" s="25">
        <f t="shared" si="34"/>
        <v>166952.76</v>
      </c>
      <c r="H57" s="25">
        <f t="shared" si="34"/>
        <v>19587814.999999996</v>
      </c>
      <c r="I57" s="25">
        <f t="shared" si="34"/>
        <v>0</v>
      </c>
      <c r="J57" s="25">
        <f t="shared" ref="J57:K57" si="35">C57+F57</f>
        <v>23638410.029999997</v>
      </c>
      <c r="K57" s="25">
        <f t="shared" si="35"/>
        <v>166952.76</v>
      </c>
      <c r="L57" s="25">
        <f>SUM(L23+L31+L38+L46+L50+L55)</f>
        <v>37866949.819999993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>
      <c r="J61" s="3"/>
      <c r="K61" s="27"/>
      <c r="L61" s="3"/>
    </row>
    <row r="62" spans="1:26" ht="15.75" customHeight="1" x14ac:dyDescent="0.25">
      <c r="J62" s="28"/>
    </row>
    <row r="63" spans="1:26" ht="15.75" customHeight="1" x14ac:dyDescent="0.25"/>
    <row r="64" spans="1:26" ht="15.75" customHeight="1" x14ac:dyDescent="0.25">
      <c r="J64" s="3"/>
      <c r="L64" s="3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I7:I8"/>
    <mergeCell ref="J7:L8"/>
    <mergeCell ref="C8:E8"/>
    <mergeCell ref="F8:H8"/>
    <mergeCell ref="J9:K9"/>
    <mergeCell ref="C9:D9"/>
    <mergeCell ref="F9:G9"/>
    <mergeCell ref="A7:B10"/>
    <mergeCell ref="C7:E7"/>
    <mergeCell ref="F7:H7"/>
  </mergeCells>
  <pageMargins left="0.51181102362204722" right="0.51181102362204722" top="0.55118110236220474" bottom="0.55118110236220474" header="0" footer="0"/>
  <pageSetup paperSize="8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2" topLeftCell="C1" activePane="topRight" state="frozen"/>
      <selection pane="topRight" activeCell="H23" sqref="H23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28515625" customWidth="1"/>
    <col min="8" max="8" width="14.28515625" customWidth="1"/>
    <col min="9" max="9" width="17.5703125" customWidth="1"/>
    <col min="10" max="10" width="16.85546875" customWidth="1"/>
    <col min="11" max="11" width="18.7109375" customWidth="1"/>
    <col min="12" max="12" width="16.85546875" customWidth="1"/>
    <col min="13" max="26" width="8.7109375" customWidth="1"/>
  </cols>
  <sheetData>
    <row r="1" spans="1:26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 t="s">
        <v>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4" t="s">
        <v>3</v>
      </c>
      <c r="B7" s="35"/>
      <c r="C7" s="38" t="s">
        <v>4</v>
      </c>
      <c r="D7" s="39"/>
      <c r="E7" s="33"/>
      <c r="F7" s="38" t="s">
        <v>5</v>
      </c>
      <c r="G7" s="39"/>
      <c r="H7" s="33"/>
      <c r="I7" s="40" t="s">
        <v>6</v>
      </c>
      <c r="J7" s="42" t="s">
        <v>7</v>
      </c>
      <c r="K7" s="43"/>
      <c r="L7" s="35"/>
    </row>
    <row r="8" spans="1:26" ht="31.5" customHeight="1" x14ac:dyDescent="0.25">
      <c r="A8" s="36"/>
      <c r="B8" s="37"/>
      <c r="C8" s="47" t="s">
        <v>57</v>
      </c>
      <c r="D8" s="39"/>
      <c r="E8" s="33"/>
      <c r="F8" s="48" t="s">
        <v>8</v>
      </c>
      <c r="G8" s="39"/>
      <c r="H8" s="33"/>
      <c r="I8" s="41"/>
      <c r="J8" s="44"/>
      <c r="K8" s="45"/>
      <c r="L8" s="46"/>
    </row>
    <row r="9" spans="1:26" x14ac:dyDescent="0.25">
      <c r="A9" s="36"/>
      <c r="B9" s="37"/>
      <c r="C9" s="32" t="s">
        <v>9</v>
      </c>
      <c r="D9" s="33"/>
      <c r="E9" s="2" t="s">
        <v>10</v>
      </c>
      <c r="F9" s="32" t="s">
        <v>9</v>
      </c>
      <c r="G9" s="33"/>
      <c r="H9" s="2" t="s">
        <v>10</v>
      </c>
      <c r="I9" s="2" t="s">
        <v>9</v>
      </c>
      <c r="J9" s="32" t="s">
        <v>9</v>
      </c>
      <c r="K9" s="33"/>
      <c r="L9" s="2" t="s">
        <v>10</v>
      </c>
    </row>
    <row r="10" spans="1:26" ht="60" x14ac:dyDescent="0.25">
      <c r="A10" s="36"/>
      <c r="B10" s="3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29"/>
      <c r="B11" s="30" t="s">
        <v>12</v>
      </c>
      <c r="C11" s="8"/>
      <c r="D11" s="9"/>
      <c r="E11" s="9"/>
      <c r="F11" s="8"/>
      <c r="G11" s="9"/>
      <c r="H11" s="9"/>
      <c r="I11" s="10"/>
      <c r="J11" s="8"/>
      <c r="K11" s="8">
        <v>0</v>
      </c>
      <c r="L11" s="9"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6818885.54</v>
      </c>
      <c r="D13" s="15">
        <v>0</v>
      </c>
      <c r="E13" s="15">
        <v>0</v>
      </c>
      <c r="F13" s="15">
        <v>4931193.62</v>
      </c>
      <c r="G13" s="15">
        <v>0</v>
      </c>
      <c r="H13" s="16">
        <v>0</v>
      </c>
      <c r="I13" s="15">
        <v>0</v>
      </c>
      <c r="J13" s="11">
        <f t="shared" ref="J13:L13" si="0">C13+F13</f>
        <v>11750079.16</v>
      </c>
      <c r="K13" s="11">
        <f t="shared" si="0"/>
        <v>0</v>
      </c>
      <c r="L13" s="12">
        <f t="shared" si="0"/>
        <v>0</v>
      </c>
    </row>
    <row r="14" spans="1:26" x14ac:dyDescent="0.25">
      <c r="A14" s="14">
        <v>102</v>
      </c>
      <c r="B14" s="14" t="s">
        <v>15</v>
      </c>
      <c r="C14" s="15">
        <v>450264.54000000004</v>
      </c>
      <c r="D14" s="15">
        <v>0</v>
      </c>
      <c r="E14" s="15">
        <v>0</v>
      </c>
      <c r="F14" s="15">
        <v>332796.34999999998</v>
      </c>
      <c r="G14" s="15">
        <v>0</v>
      </c>
      <c r="H14" s="16">
        <v>0</v>
      </c>
      <c r="I14" s="15">
        <v>0</v>
      </c>
      <c r="J14" s="11">
        <f t="shared" ref="J14:L14" si="1">C14+F14</f>
        <v>783060.89</v>
      </c>
      <c r="K14" s="11">
        <f t="shared" si="1"/>
        <v>0</v>
      </c>
      <c r="L14" s="12">
        <f t="shared" si="1"/>
        <v>0</v>
      </c>
    </row>
    <row r="15" spans="1:26" x14ac:dyDescent="0.25">
      <c r="A15" s="14">
        <v>103</v>
      </c>
      <c r="B15" s="14" t="s">
        <v>16</v>
      </c>
      <c r="C15" s="15">
        <v>97100</v>
      </c>
      <c r="D15" s="15">
        <v>0</v>
      </c>
      <c r="E15" s="15">
        <v>0</v>
      </c>
      <c r="F15" s="15">
        <v>1030824.1300000001</v>
      </c>
      <c r="G15" s="15">
        <v>54033.48</v>
      </c>
      <c r="H15" s="15">
        <v>0</v>
      </c>
      <c r="I15" s="15">
        <v>0</v>
      </c>
      <c r="J15" s="11">
        <f t="shared" ref="J15:L15" si="2">C15+F15</f>
        <v>1127924.1300000001</v>
      </c>
      <c r="K15" s="11">
        <f t="shared" si="2"/>
        <v>54033.48</v>
      </c>
      <c r="L15" s="12">
        <f t="shared" si="2"/>
        <v>0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>
        <v>0</v>
      </c>
      <c r="F16" s="15">
        <v>159014.25</v>
      </c>
      <c r="G16" s="15">
        <v>0</v>
      </c>
      <c r="H16" s="15">
        <v>0</v>
      </c>
      <c r="I16" s="15">
        <v>0</v>
      </c>
      <c r="J16" s="11">
        <f t="shared" ref="J16:L16" si="3">C16+F16</f>
        <v>159014.25</v>
      </c>
      <c r="K16" s="11">
        <f t="shared" si="3"/>
        <v>0</v>
      </c>
      <c r="L16" s="12">
        <f t="shared" si="3"/>
        <v>0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>
        <v>0</v>
      </c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148000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1">
        <f t="shared" ref="J21:L21" si="8">C21+F21</f>
        <v>148000</v>
      </c>
      <c r="K21" s="11">
        <f t="shared" si="8"/>
        <v>0</v>
      </c>
      <c r="L21" s="12">
        <f t="shared" si="8"/>
        <v>0</v>
      </c>
    </row>
    <row r="22" spans="1:26" ht="15.75" customHeight="1" x14ac:dyDescent="0.25">
      <c r="A22" s="14">
        <v>110</v>
      </c>
      <c r="B22" s="14" t="s">
        <v>23</v>
      </c>
      <c r="C22" s="15">
        <v>1770252.57</v>
      </c>
      <c r="D22" s="15">
        <v>0</v>
      </c>
      <c r="E22" s="15">
        <v>0</v>
      </c>
      <c r="F22" s="15">
        <v>39000</v>
      </c>
      <c r="G22" s="15">
        <v>0</v>
      </c>
      <c r="H22" s="15">
        <v>0</v>
      </c>
      <c r="I22" s="15">
        <v>0</v>
      </c>
      <c r="J22" s="11">
        <f t="shared" ref="J22:L22" si="9">C22+F22</f>
        <v>1809252.57</v>
      </c>
      <c r="K22" s="11">
        <f t="shared" si="9"/>
        <v>0</v>
      </c>
      <c r="L22" s="12">
        <f t="shared" si="9"/>
        <v>0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9284502.6500000004</v>
      </c>
      <c r="D23" s="17">
        <f t="shared" si="10"/>
        <v>0</v>
      </c>
      <c r="E23" s="17">
        <f t="shared" si="10"/>
        <v>0</v>
      </c>
      <c r="F23" s="17">
        <f t="shared" si="10"/>
        <v>6492828.3499999996</v>
      </c>
      <c r="G23" s="17">
        <f t="shared" si="10"/>
        <v>54033.48</v>
      </c>
      <c r="H23" s="17">
        <f t="shared" si="10"/>
        <v>0</v>
      </c>
      <c r="I23" s="17">
        <f t="shared" si="10"/>
        <v>0</v>
      </c>
      <c r="J23" s="18">
        <f t="shared" ref="J23:L23" si="11">C23+F23</f>
        <v>15777331</v>
      </c>
      <c r="K23" s="18">
        <f t="shared" si="11"/>
        <v>54033.48</v>
      </c>
      <c r="L23" s="17">
        <f t="shared" si="11"/>
        <v>0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0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0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0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8">
        <f t="shared" ref="J55:L55" si="33">C55+F55</f>
        <v>7657500</v>
      </c>
      <c r="K55" s="18">
        <f t="shared" si="33"/>
        <v>0</v>
      </c>
      <c r="L55" s="17">
        <f t="shared" si="33"/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16942002.649999999</v>
      </c>
      <c r="D57" s="25">
        <f t="shared" si="34"/>
        <v>0</v>
      </c>
      <c r="E57" s="25">
        <f t="shared" si="34"/>
        <v>0</v>
      </c>
      <c r="F57" s="25">
        <f t="shared" si="34"/>
        <v>6492828.3499999996</v>
      </c>
      <c r="G57" s="25">
        <f t="shared" si="34"/>
        <v>54033.48</v>
      </c>
      <c r="H57" s="25">
        <f t="shared" si="34"/>
        <v>0</v>
      </c>
      <c r="I57" s="25">
        <f t="shared" si="34"/>
        <v>0</v>
      </c>
      <c r="J57" s="25">
        <f t="shared" ref="J57:K57" si="35">C57+F57</f>
        <v>23434831</v>
      </c>
      <c r="K57" s="25">
        <f t="shared" si="35"/>
        <v>54033.48</v>
      </c>
      <c r="L57" s="25">
        <f>SUM(L23+L31+L38+L46+L50+L55)</f>
        <v>0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" customHeight="1" x14ac:dyDescent="0.25">
      <c r="J58" s="3"/>
      <c r="L58" s="3"/>
    </row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I7:I8"/>
    <mergeCell ref="J7:L8"/>
    <mergeCell ref="C8:E8"/>
    <mergeCell ref="F8:H8"/>
    <mergeCell ref="J9:K9"/>
    <mergeCell ref="C9:D9"/>
    <mergeCell ref="F9:G9"/>
    <mergeCell ref="A7:B10"/>
    <mergeCell ref="C7:E7"/>
    <mergeCell ref="F7:H7"/>
  </mergeCells>
  <pageMargins left="0.51181102362204722" right="0.51181102362204722" top="0.55118110236220474" bottom="0.55118110236220474" header="0" footer="0"/>
  <pageSetup paperSize="8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pane xSplit="2" topLeftCell="C1" activePane="topRight" state="frozen"/>
      <selection pane="topRight" activeCell="C21" sqref="C21:F22"/>
    </sheetView>
  </sheetViews>
  <sheetFormatPr defaultColWidth="14.42578125" defaultRowHeight="15" customHeight="1" x14ac:dyDescent="0.25"/>
  <cols>
    <col min="1" max="1" width="5.140625" customWidth="1"/>
    <col min="2" max="2" width="45.85546875" customWidth="1"/>
    <col min="3" max="3" width="15.28515625" customWidth="1"/>
    <col min="4" max="4" width="13.7109375" customWidth="1"/>
    <col min="5" max="5" width="15.28515625" customWidth="1"/>
    <col min="6" max="6" width="13.28515625" customWidth="1"/>
    <col min="7" max="7" width="11.28515625" customWidth="1"/>
    <col min="8" max="8" width="19.5703125" customWidth="1"/>
    <col min="9" max="9" width="17.5703125" customWidth="1"/>
    <col min="10" max="10" width="16.85546875" customWidth="1"/>
    <col min="11" max="11" width="15.140625" customWidth="1"/>
    <col min="12" max="12" width="16.85546875" customWidth="1"/>
    <col min="13" max="26" width="8.7109375" customWidth="1"/>
  </cols>
  <sheetData>
    <row r="1" spans="1:26" x14ac:dyDescent="0.2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 t="s">
        <v>56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4" t="s">
        <v>3</v>
      </c>
      <c r="B7" s="35"/>
      <c r="C7" s="38" t="s">
        <v>4</v>
      </c>
      <c r="D7" s="39"/>
      <c r="E7" s="33"/>
      <c r="F7" s="38" t="s">
        <v>5</v>
      </c>
      <c r="G7" s="39"/>
      <c r="H7" s="33"/>
      <c r="I7" s="40" t="s">
        <v>6</v>
      </c>
      <c r="J7" s="42" t="s">
        <v>7</v>
      </c>
      <c r="K7" s="43"/>
      <c r="L7" s="35"/>
    </row>
    <row r="8" spans="1:26" ht="31.5" customHeight="1" x14ac:dyDescent="0.25">
      <c r="A8" s="36"/>
      <c r="B8" s="37"/>
      <c r="C8" s="47" t="s">
        <v>57</v>
      </c>
      <c r="D8" s="39"/>
      <c r="E8" s="33"/>
      <c r="F8" s="48" t="s">
        <v>8</v>
      </c>
      <c r="G8" s="39"/>
      <c r="H8" s="33"/>
      <c r="I8" s="41"/>
      <c r="J8" s="44"/>
      <c r="K8" s="45"/>
      <c r="L8" s="46"/>
    </row>
    <row r="9" spans="1:26" x14ac:dyDescent="0.25">
      <c r="A9" s="36"/>
      <c r="B9" s="37"/>
      <c r="C9" s="32" t="s">
        <v>9</v>
      </c>
      <c r="D9" s="33"/>
      <c r="E9" s="2" t="s">
        <v>10</v>
      </c>
      <c r="F9" s="32" t="s">
        <v>9</v>
      </c>
      <c r="G9" s="33"/>
      <c r="H9" s="2" t="s">
        <v>10</v>
      </c>
      <c r="I9" s="2" t="s">
        <v>9</v>
      </c>
      <c r="J9" s="32" t="s">
        <v>9</v>
      </c>
      <c r="K9" s="33"/>
      <c r="L9" s="2" t="s">
        <v>10</v>
      </c>
    </row>
    <row r="10" spans="1:26" ht="60" x14ac:dyDescent="0.25">
      <c r="A10" s="36"/>
      <c r="B10" s="37"/>
      <c r="C10" s="3"/>
      <c r="D10" s="4" t="s">
        <v>11</v>
      </c>
      <c r="E10" s="5"/>
      <c r="F10" s="3"/>
      <c r="G10" s="4" t="s">
        <v>11</v>
      </c>
      <c r="H10" s="5"/>
      <c r="I10" s="5"/>
      <c r="J10" s="3"/>
      <c r="K10" s="4" t="s">
        <v>11</v>
      </c>
      <c r="L10" s="5"/>
    </row>
    <row r="11" spans="1:26" x14ac:dyDescent="0.25">
      <c r="A11" s="29"/>
      <c r="B11" s="30" t="s">
        <v>12</v>
      </c>
      <c r="C11" s="8"/>
      <c r="D11" s="9"/>
      <c r="E11" s="9"/>
      <c r="F11" s="8"/>
      <c r="G11" s="9"/>
      <c r="H11" s="9"/>
      <c r="I11" s="10"/>
      <c r="J11" s="8"/>
      <c r="K11" s="8">
        <v>0</v>
      </c>
      <c r="L11" s="9"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13"/>
      <c r="B12" s="13" t="s">
        <v>13</v>
      </c>
      <c r="C12" s="12"/>
      <c r="D12" s="12"/>
      <c r="E12" s="12"/>
      <c r="F12" s="12"/>
      <c r="G12" s="12"/>
      <c r="H12" s="12"/>
      <c r="I12" s="12"/>
      <c r="J12" s="11">
        <v>0</v>
      </c>
      <c r="K12" s="11">
        <v>0</v>
      </c>
      <c r="L12" s="12">
        <v>0</v>
      </c>
    </row>
    <row r="13" spans="1:26" x14ac:dyDescent="0.25">
      <c r="A13" s="14">
        <v>101</v>
      </c>
      <c r="B13" s="14" t="s">
        <v>14</v>
      </c>
      <c r="C13" s="15">
        <v>6818885.54</v>
      </c>
      <c r="D13" s="15">
        <v>0</v>
      </c>
      <c r="E13" s="15">
        <v>0</v>
      </c>
      <c r="F13" s="15">
        <v>4931193.62</v>
      </c>
      <c r="G13" s="15">
        <v>0</v>
      </c>
      <c r="H13" s="16">
        <v>0</v>
      </c>
      <c r="I13" s="15">
        <v>0</v>
      </c>
      <c r="J13" s="11">
        <f t="shared" ref="J13:L13" si="0">C13+F13</f>
        <v>11750079.16</v>
      </c>
      <c r="K13" s="11">
        <f t="shared" si="0"/>
        <v>0</v>
      </c>
      <c r="L13" s="12">
        <f t="shared" si="0"/>
        <v>0</v>
      </c>
    </row>
    <row r="14" spans="1:26" x14ac:dyDescent="0.25">
      <c r="A14" s="14">
        <v>102</v>
      </c>
      <c r="B14" s="14" t="s">
        <v>15</v>
      </c>
      <c r="C14" s="15">
        <v>450264.54000000004</v>
      </c>
      <c r="D14" s="15">
        <v>0</v>
      </c>
      <c r="E14" s="15">
        <v>0</v>
      </c>
      <c r="F14" s="15">
        <v>332796.34999999998</v>
      </c>
      <c r="G14" s="15">
        <v>0</v>
      </c>
      <c r="H14" s="16">
        <v>0</v>
      </c>
      <c r="I14" s="15">
        <v>0</v>
      </c>
      <c r="J14" s="11">
        <f t="shared" ref="J14:L14" si="1">C14+F14</f>
        <v>783060.89</v>
      </c>
      <c r="K14" s="11">
        <f t="shared" si="1"/>
        <v>0</v>
      </c>
      <c r="L14" s="12">
        <f t="shared" si="1"/>
        <v>0</v>
      </c>
    </row>
    <row r="15" spans="1:26" x14ac:dyDescent="0.25">
      <c r="A15" s="14">
        <v>103</v>
      </c>
      <c r="B15" s="14" t="s">
        <v>16</v>
      </c>
      <c r="C15" s="15">
        <v>97100</v>
      </c>
      <c r="D15" s="15">
        <v>0</v>
      </c>
      <c r="E15" s="15">
        <v>0</v>
      </c>
      <c r="F15" s="15">
        <v>1033455.9600000001</v>
      </c>
      <c r="G15" s="15">
        <v>0</v>
      </c>
      <c r="H15" s="15">
        <v>0</v>
      </c>
      <c r="I15" s="15">
        <v>0</v>
      </c>
      <c r="J15" s="11">
        <f t="shared" ref="J15:L15" si="2">C15+F15</f>
        <v>1130555.96</v>
      </c>
      <c r="K15" s="11">
        <f t="shared" si="2"/>
        <v>0</v>
      </c>
      <c r="L15" s="12">
        <f t="shared" si="2"/>
        <v>0</v>
      </c>
    </row>
    <row r="16" spans="1:26" x14ac:dyDescent="0.25">
      <c r="A16" s="14">
        <v>104</v>
      </c>
      <c r="B16" s="14" t="s">
        <v>17</v>
      </c>
      <c r="C16" s="15">
        <v>0</v>
      </c>
      <c r="D16" s="15">
        <v>0</v>
      </c>
      <c r="E16" s="15">
        <v>0</v>
      </c>
      <c r="F16" s="15">
        <v>159014.25</v>
      </c>
      <c r="G16" s="15">
        <v>0</v>
      </c>
      <c r="H16" s="15">
        <v>0</v>
      </c>
      <c r="I16" s="15">
        <v>0</v>
      </c>
      <c r="J16" s="11">
        <f t="shared" ref="J16:L16" si="3">C16+F16</f>
        <v>159014.25</v>
      </c>
      <c r="K16" s="11">
        <f t="shared" si="3"/>
        <v>0</v>
      </c>
      <c r="L16" s="12">
        <f t="shared" si="3"/>
        <v>0</v>
      </c>
    </row>
    <row r="17" spans="1:26" x14ac:dyDescent="0.25">
      <c r="A17" s="14">
        <v>105</v>
      </c>
      <c r="B17" s="14" t="s">
        <v>18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1">
        <f t="shared" ref="J17:L17" si="4">C17+F17</f>
        <v>0</v>
      </c>
      <c r="K17" s="11">
        <f t="shared" si="4"/>
        <v>0</v>
      </c>
      <c r="L17" s="12">
        <f t="shared" si="4"/>
        <v>0</v>
      </c>
    </row>
    <row r="18" spans="1:26" x14ac:dyDescent="0.25">
      <c r="A18" s="14">
        <v>106</v>
      </c>
      <c r="B18" s="14" t="s">
        <v>19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1">
        <f t="shared" ref="J18:L18" si="5">C18+F18</f>
        <v>0</v>
      </c>
      <c r="K18" s="11">
        <f t="shared" si="5"/>
        <v>0</v>
      </c>
      <c r="L18" s="12">
        <f t="shared" si="5"/>
        <v>0</v>
      </c>
    </row>
    <row r="19" spans="1:26" x14ac:dyDescent="0.25">
      <c r="A19" s="14">
        <v>107</v>
      </c>
      <c r="B19" s="14" t="s">
        <v>20</v>
      </c>
      <c r="C19" s="15">
        <v>0</v>
      </c>
      <c r="D19" s="15">
        <v>0</v>
      </c>
      <c r="E19" s="15"/>
      <c r="F19" s="15">
        <v>0</v>
      </c>
      <c r="G19" s="15">
        <v>0</v>
      </c>
      <c r="H19" s="15">
        <v>0</v>
      </c>
      <c r="I19" s="15">
        <v>0</v>
      </c>
      <c r="J19" s="11">
        <f t="shared" ref="J19:L19" si="6">C19+F19</f>
        <v>0</v>
      </c>
      <c r="K19" s="11">
        <f t="shared" si="6"/>
        <v>0</v>
      </c>
      <c r="L19" s="12">
        <f t="shared" si="6"/>
        <v>0</v>
      </c>
    </row>
    <row r="20" spans="1:26" x14ac:dyDescent="0.25">
      <c r="A20" s="14">
        <v>108</v>
      </c>
      <c r="B20" s="14" t="s">
        <v>21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1">
        <f t="shared" ref="J20:L20" si="7">C20+F20</f>
        <v>0</v>
      </c>
      <c r="K20" s="11">
        <f t="shared" si="7"/>
        <v>0</v>
      </c>
      <c r="L20" s="12">
        <f t="shared" si="7"/>
        <v>0</v>
      </c>
    </row>
    <row r="21" spans="1:26" ht="15.75" customHeight="1" x14ac:dyDescent="0.25">
      <c r="A21" s="14">
        <v>109</v>
      </c>
      <c r="B21" s="14" t="s">
        <v>22</v>
      </c>
      <c r="C21" s="15">
        <v>32448.89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1">
        <f t="shared" ref="J21:L21" si="8">C21+F21</f>
        <v>32448.89</v>
      </c>
      <c r="K21" s="11">
        <f t="shared" si="8"/>
        <v>0</v>
      </c>
      <c r="L21" s="12">
        <f t="shared" si="8"/>
        <v>0</v>
      </c>
    </row>
    <row r="22" spans="1:26" ht="15.75" customHeight="1" x14ac:dyDescent="0.25">
      <c r="A22" s="14">
        <v>110</v>
      </c>
      <c r="B22" s="14" t="s">
        <v>23</v>
      </c>
      <c r="C22" s="15">
        <v>1770252.57</v>
      </c>
      <c r="D22" s="15">
        <v>0</v>
      </c>
      <c r="E22" s="15">
        <v>0</v>
      </c>
      <c r="F22" s="15">
        <v>39000</v>
      </c>
      <c r="G22" s="15">
        <v>0</v>
      </c>
      <c r="H22" s="15"/>
      <c r="I22" s="15">
        <v>0</v>
      </c>
      <c r="J22" s="11">
        <f t="shared" ref="J22:L22" si="9">C22+F22</f>
        <v>1809252.57</v>
      </c>
      <c r="K22" s="11">
        <f t="shared" si="9"/>
        <v>0</v>
      </c>
      <c r="L22" s="12">
        <f t="shared" si="9"/>
        <v>0</v>
      </c>
    </row>
    <row r="23" spans="1:26" ht="15.75" customHeight="1" x14ac:dyDescent="0.25">
      <c r="A23" s="13">
        <v>100</v>
      </c>
      <c r="B23" s="13" t="s">
        <v>24</v>
      </c>
      <c r="C23" s="17">
        <f t="shared" ref="C23:I23" si="10">SUM(C13:C22)</f>
        <v>9168951.5399999991</v>
      </c>
      <c r="D23" s="17">
        <f t="shared" si="10"/>
        <v>0</v>
      </c>
      <c r="E23" s="17">
        <f t="shared" si="10"/>
        <v>0</v>
      </c>
      <c r="F23" s="17">
        <f t="shared" si="10"/>
        <v>6495460.1799999997</v>
      </c>
      <c r="G23" s="17">
        <f t="shared" si="10"/>
        <v>0</v>
      </c>
      <c r="H23" s="17">
        <f t="shared" si="10"/>
        <v>0</v>
      </c>
      <c r="I23" s="17">
        <f t="shared" si="10"/>
        <v>0</v>
      </c>
      <c r="J23" s="18">
        <f t="shared" ref="J23:L23" si="11">C23+F23</f>
        <v>15664411.719999999</v>
      </c>
      <c r="K23" s="18">
        <f t="shared" si="11"/>
        <v>0</v>
      </c>
      <c r="L23" s="17">
        <f t="shared" si="11"/>
        <v>0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12"/>
      <c r="K24" s="12"/>
      <c r="L24" s="12"/>
    </row>
    <row r="25" spans="1:26" ht="15.75" customHeight="1" x14ac:dyDescent="0.25">
      <c r="A25" s="14"/>
      <c r="B25" s="13" t="s">
        <v>25</v>
      </c>
      <c r="C25" s="7"/>
      <c r="D25" s="7"/>
      <c r="E25" s="7"/>
      <c r="F25" s="7"/>
      <c r="G25" s="7"/>
      <c r="H25" s="7"/>
      <c r="I25" s="7"/>
      <c r="J25" s="12"/>
      <c r="K25" s="12"/>
      <c r="L25" s="12"/>
    </row>
    <row r="26" spans="1:26" ht="15.75" customHeight="1" x14ac:dyDescent="0.25">
      <c r="A26" s="14">
        <v>201</v>
      </c>
      <c r="B26" s="14" t="s">
        <v>26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1">
        <f t="shared" ref="J26:L26" si="12">C26+F26</f>
        <v>0</v>
      </c>
      <c r="K26" s="11">
        <f t="shared" si="12"/>
        <v>0</v>
      </c>
      <c r="L26" s="12">
        <f t="shared" si="12"/>
        <v>0</v>
      </c>
    </row>
    <row r="27" spans="1:26" ht="15.75" customHeight="1" x14ac:dyDescent="0.25">
      <c r="A27" s="14">
        <v>202</v>
      </c>
      <c r="B27" s="14" t="s">
        <v>27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1">
        <f t="shared" ref="J27:L27" si="13">C27+F27</f>
        <v>0</v>
      </c>
      <c r="K27" s="11">
        <f t="shared" si="13"/>
        <v>0</v>
      </c>
      <c r="L27" s="12">
        <f t="shared" si="13"/>
        <v>0</v>
      </c>
    </row>
    <row r="28" spans="1:26" ht="15.75" customHeight="1" x14ac:dyDescent="0.25">
      <c r="A28" s="14">
        <v>203</v>
      </c>
      <c r="B28" s="14" t="s">
        <v>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">
        <f t="shared" ref="J28:L28" si="14">C28+F28</f>
        <v>0</v>
      </c>
      <c r="K28" s="11">
        <f t="shared" si="14"/>
        <v>0</v>
      </c>
      <c r="L28" s="12">
        <f t="shared" si="14"/>
        <v>0</v>
      </c>
    </row>
    <row r="29" spans="1:26" ht="15.75" customHeight="1" x14ac:dyDescent="0.25">
      <c r="A29" s="14">
        <v>204</v>
      </c>
      <c r="B29" s="14" t="s">
        <v>29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">
        <f t="shared" ref="J29:L29" si="15">C29+F29</f>
        <v>0</v>
      </c>
      <c r="K29" s="11">
        <f t="shared" si="15"/>
        <v>0</v>
      </c>
      <c r="L29" s="12">
        <f t="shared" si="15"/>
        <v>0</v>
      </c>
    </row>
    <row r="30" spans="1:26" ht="15.75" customHeight="1" x14ac:dyDescent="0.25">
      <c r="A30" s="14">
        <v>205</v>
      </c>
      <c r="B30" s="14" t="s">
        <v>30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1">
        <f t="shared" ref="J30:L30" si="16">C30+F30</f>
        <v>0</v>
      </c>
      <c r="K30" s="11">
        <f t="shared" si="16"/>
        <v>0</v>
      </c>
      <c r="L30" s="12">
        <f t="shared" si="16"/>
        <v>0</v>
      </c>
    </row>
    <row r="31" spans="1:26" ht="15.75" customHeight="1" x14ac:dyDescent="0.25">
      <c r="A31" s="13">
        <v>200</v>
      </c>
      <c r="B31" s="13" t="s">
        <v>31</v>
      </c>
      <c r="C31" s="17">
        <v>0</v>
      </c>
      <c r="D31" s="17">
        <v>0</v>
      </c>
      <c r="E31" s="17">
        <v>0</v>
      </c>
      <c r="F31" s="17">
        <f t="shared" ref="F31:H31" si="17">F27</f>
        <v>0</v>
      </c>
      <c r="G31" s="17">
        <f t="shared" si="17"/>
        <v>0</v>
      </c>
      <c r="H31" s="17">
        <f t="shared" si="17"/>
        <v>0</v>
      </c>
      <c r="I31" s="17">
        <v>0</v>
      </c>
      <c r="J31" s="18">
        <f t="shared" ref="J31:L31" si="18">C31+F31</f>
        <v>0</v>
      </c>
      <c r="K31" s="18">
        <f t="shared" si="18"/>
        <v>0</v>
      </c>
      <c r="L31" s="17">
        <f t="shared" si="18"/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12"/>
      <c r="K32" s="12"/>
      <c r="L32" s="12"/>
    </row>
    <row r="33" spans="1:26" ht="15.75" customHeight="1" x14ac:dyDescent="0.25">
      <c r="A33" s="14"/>
      <c r="B33" s="20" t="s">
        <v>32</v>
      </c>
      <c r="C33" s="7"/>
      <c r="D33" s="7"/>
      <c r="E33" s="7"/>
      <c r="F33" s="7"/>
      <c r="G33" s="7"/>
      <c r="H33" s="7"/>
      <c r="I33" s="7"/>
      <c r="J33" s="12"/>
      <c r="K33" s="12"/>
      <c r="L33" s="12"/>
    </row>
    <row r="34" spans="1:26" ht="15.75" customHeight="1" x14ac:dyDescent="0.25">
      <c r="A34" s="14">
        <v>301</v>
      </c>
      <c r="B34" s="14" t="s">
        <v>33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">
        <f t="shared" ref="J34:L34" si="19">C34+F34</f>
        <v>0</v>
      </c>
      <c r="K34" s="11">
        <f t="shared" si="19"/>
        <v>0</v>
      </c>
      <c r="L34" s="12">
        <f t="shared" si="19"/>
        <v>0</v>
      </c>
    </row>
    <row r="35" spans="1:26" ht="15.75" customHeight="1" x14ac:dyDescent="0.25">
      <c r="A35" s="14">
        <v>302</v>
      </c>
      <c r="B35" s="14" t="s">
        <v>34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1">
        <f t="shared" ref="J35:L35" si="20">C35+F35</f>
        <v>0</v>
      </c>
      <c r="K35" s="11">
        <f t="shared" si="20"/>
        <v>0</v>
      </c>
      <c r="L35" s="12">
        <f t="shared" si="20"/>
        <v>0</v>
      </c>
    </row>
    <row r="36" spans="1:26" ht="15.75" customHeight="1" x14ac:dyDescent="0.25">
      <c r="A36" s="14">
        <v>303</v>
      </c>
      <c r="B36" s="14" t="s">
        <v>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1">
        <f t="shared" ref="J36:L36" si="21">C36+F36</f>
        <v>0</v>
      </c>
      <c r="K36" s="11">
        <f t="shared" si="21"/>
        <v>0</v>
      </c>
      <c r="L36" s="12">
        <f t="shared" si="21"/>
        <v>0</v>
      </c>
    </row>
    <row r="37" spans="1:26" ht="15.75" customHeight="1" x14ac:dyDescent="0.25">
      <c r="A37" s="14">
        <v>304</v>
      </c>
      <c r="B37" s="14" t="s">
        <v>36</v>
      </c>
      <c r="C37" s="15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1">
        <f t="shared" ref="J37:L37" si="22">C37+F37</f>
        <v>0</v>
      </c>
      <c r="K37" s="11">
        <f t="shared" si="22"/>
        <v>0</v>
      </c>
      <c r="L37" s="12">
        <f t="shared" si="22"/>
        <v>0</v>
      </c>
    </row>
    <row r="38" spans="1:26" ht="15.75" customHeight="1" x14ac:dyDescent="0.25">
      <c r="A38" s="13">
        <v>300</v>
      </c>
      <c r="B38" s="13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1">
        <f t="shared" ref="J38:L38" si="23">C38+F38</f>
        <v>0</v>
      </c>
      <c r="K38" s="11">
        <f t="shared" si="23"/>
        <v>0</v>
      </c>
      <c r="L38" s="12">
        <f t="shared" si="23"/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 x14ac:dyDescent="0.25">
      <c r="A39" s="14"/>
      <c r="B39" s="14"/>
      <c r="C39" s="7"/>
      <c r="D39" s="7"/>
      <c r="E39" s="7"/>
      <c r="F39" s="7"/>
      <c r="G39" s="7"/>
      <c r="H39" s="7"/>
      <c r="I39" s="7"/>
      <c r="J39" s="12"/>
      <c r="K39" s="12"/>
      <c r="L39" s="12"/>
    </row>
    <row r="40" spans="1:26" ht="15.75" customHeight="1" x14ac:dyDescent="0.25">
      <c r="A40" s="14"/>
      <c r="B40" s="20" t="s">
        <v>38</v>
      </c>
      <c r="C40" s="7"/>
      <c r="D40" s="7"/>
      <c r="E40" s="7"/>
      <c r="F40" s="7"/>
      <c r="G40" s="7"/>
      <c r="H40" s="7"/>
      <c r="I40" s="7"/>
      <c r="J40" s="12"/>
      <c r="K40" s="12"/>
      <c r="L40" s="12"/>
    </row>
    <row r="41" spans="1:26" ht="15.75" customHeight="1" x14ac:dyDescent="0.25">
      <c r="A41" s="14">
        <v>401</v>
      </c>
      <c r="B41" s="21" t="s">
        <v>39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1">
        <f t="shared" ref="J41:L41" si="24">C41+F41</f>
        <v>0</v>
      </c>
      <c r="K41" s="11">
        <f t="shared" si="24"/>
        <v>0</v>
      </c>
      <c r="L41" s="12">
        <f t="shared" si="24"/>
        <v>0</v>
      </c>
    </row>
    <row r="42" spans="1:26" ht="15.75" customHeight="1" x14ac:dyDescent="0.25">
      <c r="A42" s="14">
        <v>402</v>
      </c>
      <c r="B42" s="21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1">
        <f t="shared" ref="J42:K42" si="25">C42+F42</f>
        <v>0</v>
      </c>
      <c r="K42" s="11">
        <f t="shared" si="25"/>
        <v>0</v>
      </c>
      <c r="L42" s="12">
        <v>0</v>
      </c>
    </row>
    <row r="43" spans="1:26" ht="15.75" customHeight="1" x14ac:dyDescent="0.25">
      <c r="A43" s="14">
        <v>403</v>
      </c>
      <c r="B43" s="21" t="s">
        <v>41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1">
        <f t="shared" ref="J43:K43" si="26">C43+F43</f>
        <v>0</v>
      </c>
      <c r="K43" s="11">
        <f t="shared" si="26"/>
        <v>0</v>
      </c>
      <c r="L43" s="12">
        <v>0</v>
      </c>
    </row>
    <row r="44" spans="1:26" ht="15.75" customHeight="1" x14ac:dyDescent="0.25">
      <c r="A44" s="14">
        <v>404</v>
      </c>
      <c r="B44" s="21" t="s">
        <v>42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1">
        <f t="shared" ref="J44:K44" si="27">C44+F44</f>
        <v>0</v>
      </c>
      <c r="K44" s="11">
        <f t="shared" si="27"/>
        <v>0</v>
      </c>
      <c r="L44" s="12">
        <v>0</v>
      </c>
    </row>
    <row r="45" spans="1:26" ht="15.75" customHeight="1" x14ac:dyDescent="0.25">
      <c r="A45" s="14">
        <v>405</v>
      </c>
      <c r="B45" s="21" t="s">
        <v>43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1">
        <f t="shared" ref="J45:K45" si="28">C45+F45</f>
        <v>0</v>
      </c>
      <c r="K45" s="11">
        <f t="shared" si="28"/>
        <v>0</v>
      </c>
      <c r="L45" s="12">
        <v>0</v>
      </c>
    </row>
    <row r="46" spans="1:26" ht="15.75" customHeight="1" x14ac:dyDescent="0.25">
      <c r="A46" s="13">
        <v>400</v>
      </c>
      <c r="B46" s="20" t="s">
        <v>44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f t="shared" ref="J46:K46" si="29">C46+F46</f>
        <v>0</v>
      </c>
      <c r="K46" s="11">
        <f t="shared" si="29"/>
        <v>0</v>
      </c>
      <c r="L46" s="12">
        <v>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4"/>
      <c r="B47" s="21"/>
      <c r="C47" s="7"/>
      <c r="D47" s="7"/>
      <c r="E47" s="7"/>
      <c r="F47" s="7"/>
      <c r="G47" s="7"/>
      <c r="H47" s="7"/>
      <c r="I47" s="7"/>
      <c r="J47" s="12"/>
      <c r="K47" s="12"/>
      <c r="L47" s="12"/>
    </row>
    <row r="48" spans="1:26" ht="15.75" customHeight="1" x14ac:dyDescent="0.25">
      <c r="A48" s="14"/>
      <c r="B48" s="20" t="s">
        <v>45</v>
      </c>
      <c r="C48" s="7"/>
      <c r="D48" s="7"/>
      <c r="E48" s="7"/>
      <c r="F48" s="7"/>
      <c r="G48" s="7"/>
      <c r="H48" s="7"/>
      <c r="I48" s="7"/>
      <c r="J48" s="12"/>
      <c r="K48" s="12"/>
      <c r="L48" s="12"/>
    </row>
    <row r="49" spans="1:26" ht="15.75" customHeight="1" x14ac:dyDescent="0.25">
      <c r="A49" s="14">
        <v>501</v>
      </c>
      <c r="B49" s="21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2">
        <v>0</v>
      </c>
      <c r="K49" s="12">
        <v>0</v>
      </c>
      <c r="L49" s="12">
        <v>0</v>
      </c>
    </row>
    <row r="50" spans="1:26" ht="15.75" customHeight="1" x14ac:dyDescent="0.25">
      <c r="A50" s="13">
        <v>500</v>
      </c>
      <c r="B50" s="20" t="s">
        <v>47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4"/>
      <c r="B51" s="21"/>
      <c r="C51" s="7"/>
      <c r="D51" s="7"/>
      <c r="E51" s="7"/>
      <c r="F51" s="7"/>
      <c r="G51" s="7"/>
      <c r="H51" s="7"/>
      <c r="I51" s="7"/>
      <c r="J51" s="12"/>
      <c r="K51" s="12"/>
      <c r="L51" s="12"/>
    </row>
    <row r="52" spans="1:26" ht="15.75" customHeight="1" x14ac:dyDescent="0.25">
      <c r="A52" s="14"/>
      <c r="B52" s="20" t="s">
        <v>48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26" ht="15.75" customHeight="1" x14ac:dyDescent="0.25">
      <c r="A53" s="14">
        <v>701</v>
      </c>
      <c r="B53" s="21" t="s">
        <v>49</v>
      </c>
      <c r="C53" s="15">
        <v>7525000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1">
        <f t="shared" ref="J53:L53" si="30">C53+F53</f>
        <v>7525000</v>
      </c>
      <c r="K53" s="11">
        <f t="shared" si="30"/>
        <v>0</v>
      </c>
      <c r="L53" s="12">
        <f t="shared" si="30"/>
        <v>0</v>
      </c>
    </row>
    <row r="54" spans="1:26" ht="15.75" customHeight="1" x14ac:dyDescent="0.25">
      <c r="A54" s="14">
        <v>702</v>
      </c>
      <c r="B54" s="21" t="s">
        <v>50</v>
      </c>
      <c r="C54" s="15">
        <v>132500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1">
        <f t="shared" ref="J54:L54" si="31">C54+F54</f>
        <v>132500</v>
      </c>
      <c r="K54" s="11">
        <f t="shared" si="31"/>
        <v>0</v>
      </c>
      <c r="L54" s="12">
        <f t="shared" si="31"/>
        <v>0</v>
      </c>
    </row>
    <row r="55" spans="1:26" ht="15.75" customHeight="1" x14ac:dyDescent="0.25">
      <c r="A55" s="13">
        <v>700</v>
      </c>
      <c r="B55" s="13" t="s">
        <v>51</v>
      </c>
      <c r="C55" s="17">
        <f t="shared" ref="C55:H55" si="32">SUM(C53+C54)</f>
        <v>7657500</v>
      </c>
      <c r="D55" s="17">
        <f t="shared" si="32"/>
        <v>0</v>
      </c>
      <c r="E55" s="17">
        <f t="shared" si="32"/>
        <v>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v>0</v>
      </c>
      <c r="J55" s="11">
        <f t="shared" ref="J55:L55" si="33">C55+F55</f>
        <v>7657500</v>
      </c>
      <c r="K55" s="11">
        <f t="shared" si="33"/>
        <v>0</v>
      </c>
      <c r="L55" s="12">
        <f t="shared" si="33"/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22"/>
      <c r="B56" s="2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26" ht="29.25" customHeight="1" x14ac:dyDescent="0.25">
      <c r="A57" s="23"/>
      <c r="B57" s="24" t="s">
        <v>52</v>
      </c>
      <c r="C57" s="25">
        <f t="shared" ref="C57:I57" si="34">SUM(C23+C31+C38+C46+C50+C55)</f>
        <v>16826451.539999999</v>
      </c>
      <c r="D57" s="25">
        <f t="shared" si="34"/>
        <v>0</v>
      </c>
      <c r="E57" s="25">
        <f t="shared" si="34"/>
        <v>0</v>
      </c>
      <c r="F57" s="25">
        <f t="shared" si="34"/>
        <v>6495460.1799999997</v>
      </c>
      <c r="G57" s="25">
        <f t="shared" si="34"/>
        <v>0</v>
      </c>
      <c r="H57" s="25">
        <f t="shared" si="34"/>
        <v>0</v>
      </c>
      <c r="I57" s="25">
        <f t="shared" si="34"/>
        <v>0</v>
      </c>
      <c r="J57" s="25">
        <f t="shared" ref="J57:K57" si="35">C57+F57</f>
        <v>23321911.719999999</v>
      </c>
      <c r="K57" s="25">
        <f t="shared" si="35"/>
        <v>0</v>
      </c>
      <c r="L57" s="25">
        <f>SUM(L23+L31+L38+L46+L50+L55)</f>
        <v>0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/>
    <row r="59" spans="1:26" ht="15.75" customHeight="1" x14ac:dyDescent="0.25"/>
    <row r="60" spans="1:26" ht="15.75" customHeight="1" x14ac:dyDescent="0.25">
      <c r="J60" s="3"/>
      <c r="K60" s="3"/>
    </row>
    <row r="61" spans="1:26" ht="15.75" customHeight="1" x14ac:dyDescent="0.25">
      <c r="L61" s="3"/>
    </row>
    <row r="62" spans="1:26" ht="15.75" customHeight="1" x14ac:dyDescent="0.25"/>
    <row r="63" spans="1:26" ht="15.75" customHeight="1" x14ac:dyDescent="0.25"/>
    <row r="64" spans="1:26" ht="15.75" customHeight="1" x14ac:dyDescent="0.25">
      <c r="J64" s="3"/>
      <c r="L64" s="3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I7:I8"/>
    <mergeCell ref="J7:L8"/>
    <mergeCell ref="C8:E8"/>
    <mergeCell ref="F8:H8"/>
    <mergeCell ref="J9:K9"/>
    <mergeCell ref="C9:D9"/>
    <mergeCell ref="F9:G9"/>
    <mergeCell ref="A7:B10"/>
    <mergeCell ref="C7:E7"/>
    <mergeCell ref="F7:H7"/>
  </mergeCells>
  <pageMargins left="0.51181102362204722" right="0.51181102362204722" top="0.55118110236220474" bottom="0.55118110236220474" header="0" footer="0"/>
  <pageSetup paperSize="8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Graziano Pagliarini</cp:lastModifiedBy>
  <dcterms:created xsi:type="dcterms:W3CDTF">2017-01-10T11:29:20Z</dcterms:created>
  <dcterms:modified xsi:type="dcterms:W3CDTF">2025-05-20T12:35:56Z</dcterms:modified>
</cp:coreProperties>
</file>